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5320" windowHeight="15870" tabRatio="500" activeTab="0"/>
  </bookViews>
  <sheets>
    <sheet name="Items 1-4" sheetId="1" r:id="rId1"/>
    <sheet name="item 5 (weight)" sheetId="2" r:id="rId2"/>
    <sheet name="item 5 (thrust)" sheetId="3" r:id="rId3"/>
    <sheet name="item 5 (combined)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<sst xmlns="http://schemas.openxmlformats.org/spreadsheetml/2006/main" count="36" uniqueCount="27">
  <si>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Mercury</t>
  </si>
  <si>
    <t>Gemini</t>
  </si>
  <si>
    <t>Weight</t>
  </si>
  <si>
    <t>Height</t>
  </si>
  <si>
    <t>Apollo (stacked)</t>
  </si>
  <si>
    <t>Height
(meters)</t>
  </si>
  <si>
    <t>Max Diameter
(meters)</t>
  </si>
  <si>
    <t>Weight
(kilograms)</t>
  </si>
  <si>
    <t>Habitable Volume
(cubic meters)</t>
  </si>
  <si>
    <t>Mercury-Redstone</t>
  </si>
  <si>
    <t>Mercury-Atlas</t>
  </si>
  <si>
    <t>Gemini-Titan II</t>
  </si>
  <si>
    <t>Apollo-Saturn IB</t>
  </si>
  <si>
    <t>Apollo-Saturn V</t>
  </si>
  <si>
    <t>Thrust</t>
  </si>
  <si>
    <t>Thrust
(Newtons)</t>
  </si>
  <si>
    <t>Height Ratio</t>
  </si>
  <si>
    <t>Weight Ratio</t>
  </si>
  <si>
    <t>Habitable Volume Ratio</t>
  </si>
  <si>
    <t>Item 1</t>
  </si>
  <si>
    <t>Height
Ratio</t>
  </si>
  <si>
    <t>Weight
Ratio</t>
  </si>
  <si>
    <t>Thrust
Ratio</t>
  </si>
  <si>
    <t>Item 3 &amp; 4</t>
  </si>
  <si>
    <t>Raw Data</t>
  </si>
  <si>
    <t>Rounded Data</t>
  </si>
  <si>
    <t>Thrust (Newtons)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</si>
</sst>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Bell MT"/>
      <family val="0"/>
    </font>
    <font>
      <b/>
      <sz val="10"/>
      <name val="Bell MT"/>
      <family val="0"/>
    </font>
    <font>
      <sz val="10"/>
      <name val="Arial"/>
      <family val="0"/>
    </font>
    <font>
      <b/>
      <sz val="12"/>
      <name val="Bell MT"/>
      <family val="0"/>
    </font>
    <font>
      <b/>
      <sz val="12"/>
      <color indexed="62"/>
      <name val="Bell MT"/>
      <family val="0"/>
    </font>
    <font>
      <b/>
      <sz val="12"/>
      <color indexed="16"/>
      <name val="Bell MT"/>
      <family val="0"/>
    </font>
    <font>
      <sz val="14"/>
      <name val="Bell MT"/>
      <family val="0"/>
    </font>
    <font>
      <b/>
      <i/>
      <sz val="14"/>
      <name val="Bell MT"/>
      <family val="0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1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14" fillId="2" borderId="1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4" fontId="14" fillId="3" borderId="1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3" fillId="4" borderId="5" xfId="0" applyFont="1" applyFill="1" applyBorder="1" applyAlignment="1">
      <alignment/>
    </xf>
    <xf numFmtId="0" fontId="13" fillId="4" borderId="6" xfId="0" applyFont="1" applyFill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/>
    </xf>
    <xf numFmtId="2" fontId="14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5" borderId="16" xfId="0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0" fontId="15" fillId="4" borderId="9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10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</a:t>
            </a:r>
            <a:r>
              <a:rPr lang="en-US" cap="none" sz="1200" b="1" i="0" u="none" baseline="0">
                <a:solidFill>
                  <a:srgbClr val="333399"/>
                </a:solidFill>
              </a:rPr>
              <a:t>Weight</a:t>
            </a:r>
            <a:r>
              <a:rPr lang="en-US" cap="none" sz="1200" b="1" i="0" u="none" baseline="0"/>
              <a:t>
(</a:t>
            </a:r>
            <a:r>
              <a:rPr lang="en-US" cap="none" sz="1000" b="1" i="0" u="none" baseline="0"/>
              <a:t>NASA Manned Space Launch Vehicles)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'Items 1-4'!$C$17</c:f>
              <c:strCache>
                <c:ptCount val="1"/>
                <c:pt idx="0">
                  <c:v>Weight
(kilograms)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1-4'!$C$18:$C$22</c:f>
              <c:numCache>
                <c:ptCount val="5"/>
                <c:pt idx="0">
                  <c:v>28000</c:v>
                </c:pt>
                <c:pt idx="1">
                  <c:v>118000</c:v>
                </c:pt>
                <c:pt idx="2">
                  <c:v>136000</c:v>
                </c:pt>
                <c:pt idx="3">
                  <c:v>544000</c:v>
                </c:pt>
                <c:pt idx="4">
                  <c:v>2812000</c:v>
                </c:pt>
              </c:numCache>
            </c:numRef>
          </c:val>
          <c:smooth val="0"/>
        </c:ser>
        <c:marker val="1"/>
        <c:axId val="29039868"/>
        <c:axId val="8543229"/>
      </c:lineChart>
      <c:catAx>
        <c:axId val="29039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43229"/>
        <c:crosses val="autoZero"/>
        <c:auto val="0"/>
        <c:lblOffset val="100"/>
        <c:noMultiLvlLbl val="0"/>
      </c:catAx>
      <c:valAx>
        <c:axId val="8543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039868"/>
        <c:crossesAt val="1"/>
        <c:crossBetween val="between"/>
        <c:dispUnits/>
      </c:valAx>
      <c:spPr>
        <a:solidFill>
          <a:srgbClr val="C0C0C0">
            <a:alpha val="60000"/>
          </a:srgbClr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</a:t>
            </a:r>
            <a:r>
              <a:rPr lang="en-US" cap="none" sz="1200" b="1" i="0" u="none" baseline="0">
                <a:solidFill>
                  <a:srgbClr val="900000"/>
                </a:solidFill>
              </a:rPr>
              <a:t>Thrust
</a:t>
            </a:r>
            <a:r>
              <a:rPr lang="en-US" cap="none" sz="1000" b="1" i="0" u="none" baseline="0"/>
              <a:t>(NASA Manned Space Launch Vehicles)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'Items 1-4'!$D$17</c:f>
              <c:strCache>
                <c:ptCount val="1"/>
                <c:pt idx="0">
                  <c:v>Thrust
(Newtons)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1-4'!$D$18:$D$22</c:f>
              <c:numCache>
                <c:ptCount val="5"/>
                <c:pt idx="0">
                  <c:v>347000</c:v>
                </c:pt>
                <c:pt idx="1">
                  <c:v>1601000</c:v>
                </c:pt>
                <c:pt idx="2">
                  <c:v>1913000</c:v>
                </c:pt>
                <c:pt idx="3">
                  <c:v>7117000</c:v>
                </c:pt>
                <c:pt idx="4">
                  <c:v>38698000</c:v>
                </c:pt>
              </c:numCache>
            </c:numRef>
          </c:val>
          <c:smooth val="0"/>
        </c:ser>
        <c:marker val="1"/>
        <c:axId val="18438974"/>
        <c:axId val="57682623"/>
      </c:lineChart>
      <c:catAx>
        <c:axId val="18438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82623"/>
        <c:crosses val="autoZero"/>
        <c:auto val="0"/>
        <c:lblOffset val="100"/>
        <c:noMultiLvlLbl val="0"/>
      </c:catAx>
      <c:valAx>
        <c:axId val="576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Thrust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438974"/>
        <c:crossesAt val="1"/>
        <c:crossBetween val="between"/>
        <c:dispUnits/>
      </c:valAx>
      <c:spPr>
        <a:solidFill>
          <a:srgbClr val="C0C0C0">
            <a:alpha val="60000"/>
          </a:srgbClr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</a:t>
            </a:r>
            <a:r>
              <a:rPr lang="en-US" cap="none" sz="1200" b="1" i="0" u="none" baseline="0">
                <a:solidFill>
                  <a:srgbClr val="333399"/>
                </a:solidFill>
              </a:rPr>
              <a:t>Weight</a:t>
            </a:r>
            <a:r>
              <a:rPr lang="en-US" cap="none" sz="1200" b="1" i="0" u="none" baseline="0"/>
              <a:t> and </a:t>
            </a:r>
            <a:r>
              <a:rPr lang="en-US" cap="none" sz="1200" b="1" i="0" u="none" baseline="0">
                <a:solidFill>
                  <a:srgbClr val="900000"/>
                </a:solidFill>
              </a:rPr>
              <a:t>Thrust
</a:t>
            </a:r>
            <a:r>
              <a:rPr lang="en-US" cap="none" sz="1000" b="1" i="0" u="none" baseline="0"/>
              <a:t>(NASA Manned Space Launch Vehicles)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'Items 1-4'!$C$17</c:f>
              <c:strCache>
                <c:ptCount val="1"/>
                <c:pt idx="0">
                  <c:v>Weight
(kilograms)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1-4'!$C$18:$C$22</c:f>
              <c:numCache>
                <c:ptCount val="5"/>
                <c:pt idx="0">
                  <c:v>28000</c:v>
                </c:pt>
                <c:pt idx="1">
                  <c:v>118000</c:v>
                </c:pt>
                <c:pt idx="2">
                  <c:v>136000</c:v>
                </c:pt>
                <c:pt idx="3">
                  <c:v>544000</c:v>
                </c:pt>
                <c:pt idx="4">
                  <c:v>2812000</c:v>
                </c:pt>
              </c:numCache>
            </c:numRef>
          </c:val>
          <c:smooth val="0"/>
        </c:ser>
        <c:marker val="1"/>
        <c:axId val="58382976"/>
        <c:axId val="36797057"/>
      </c:lineChart>
      <c:lineChart>
        <c:grouping val="standard"/>
        <c:varyColors val="0"/>
        <c:ser>
          <c:idx val="0"/>
          <c:order val="1"/>
          <c:tx>
            <c:strRef>
              <c:f>'Items 1-4'!$D$17</c:f>
              <c:strCache>
                <c:ptCount val="1"/>
                <c:pt idx="0">
                  <c:v>Thrust
(Newtons)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1-4'!$D$18:$D$22</c:f>
              <c:numCache>
                <c:ptCount val="5"/>
                <c:pt idx="0">
                  <c:v>347000</c:v>
                </c:pt>
                <c:pt idx="1">
                  <c:v>1601000</c:v>
                </c:pt>
                <c:pt idx="2">
                  <c:v>1913000</c:v>
                </c:pt>
                <c:pt idx="3">
                  <c:v>7117000</c:v>
                </c:pt>
                <c:pt idx="4">
                  <c:v>38698000</c:v>
                </c:pt>
              </c:numCache>
            </c:numRef>
          </c:val>
          <c:smooth val="0"/>
        </c:ser>
        <c:marker val="1"/>
        <c:axId val="42998466"/>
        <c:axId val="43436867"/>
      </c:lineChart>
      <c:catAx>
        <c:axId val="58382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797057"/>
        <c:crosses val="autoZero"/>
        <c:auto val="0"/>
        <c:lblOffset val="100"/>
        <c:noMultiLvlLbl val="0"/>
      </c:catAx>
      <c:valAx>
        <c:axId val="3679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82976"/>
        <c:crossesAt val="1"/>
        <c:crossBetween val="between"/>
        <c:dispUnits/>
      </c:valAx>
      <c:catAx>
        <c:axId val="42998466"/>
        <c:scaling>
          <c:orientation val="minMax"/>
        </c:scaling>
        <c:axPos val="b"/>
        <c:delete val="1"/>
        <c:majorTickMark val="in"/>
        <c:minorTickMark val="none"/>
        <c:tickLblPos val="nextTo"/>
        <c:crossAx val="43436867"/>
        <c:crosses val="autoZero"/>
        <c:auto val="0"/>
        <c:lblOffset val="100"/>
        <c:noMultiLvlLbl val="0"/>
      </c:catAx>
      <c:valAx>
        <c:axId val="4343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Thrust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998466"/>
        <c:crosses val="max"/>
        <c:crossBetween val="between"/>
        <c:dispUnits/>
      </c:valAx>
      <c:spPr>
        <a:solidFill>
          <a:srgbClr val="C0C0C0">
            <a:alpha val="60000"/>
          </a:srgbClr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16.75390625" style="1" bestFit="1" customWidth="1"/>
    <col min="2" max="3" width="12.75390625" style="1" customWidth="1"/>
    <col min="4" max="4" width="11.75390625" style="1" customWidth="1"/>
    <col min="5" max="5" width="13.00390625" style="1" bestFit="1" customWidth="1"/>
    <col min="6" max="6" width="12.625" style="1" bestFit="1" customWidth="1"/>
    <col min="7" max="7" width="12.125" style="1" bestFit="1" customWidth="1"/>
    <col min="8" max="16384" width="10.75390625" style="1" customWidth="1"/>
  </cols>
  <sheetData>
    <row r="1" spans="1:9" ht="19.5">
      <c r="A1" s="14" t="s">
        <v>19</v>
      </c>
      <c r="B1" s="15"/>
      <c r="C1" s="15"/>
      <c r="D1" s="15"/>
      <c r="E1" s="15"/>
      <c r="F1" s="15"/>
      <c r="G1" s="15"/>
      <c r="H1" s="16"/>
      <c r="I1" s="2"/>
    </row>
    <row r="2" spans="1:9" ht="61.5">
      <c r="A2" s="17"/>
      <c r="B2" s="3" t="s">
        <v>5</v>
      </c>
      <c r="C2" s="3" t="s">
        <v>6</v>
      </c>
      <c r="D2" s="3" t="s">
        <v>7</v>
      </c>
      <c r="E2" s="3" t="s">
        <v>8</v>
      </c>
      <c r="F2" s="3" t="s">
        <v>16</v>
      </c>
      <c r="G2" s="3" t="s">
        <v>17</v>
      </c>
      <c r="H2" s="18" t="s">
        <v>18</v>
      </c>
      <c r="I2" s="2"/>
    </row>
    <row r="3" spans="1:9" ht="18.75">
      <c r="A3" s="17" t="s">
        <v>0</v>
      </c>
      <c r="B3" s="4">
        <v>2.9</v>
      </c>
      <c r="C3" s="4">
        <v>1.9</v>
      </c>
      <c r="D3" s="5">
        <v>1451</v>
      </c>
      <c r="E3" s="6">
        <v>1.02</v>
      </c>
      <c r="F3" s="4">
        <f>B3/B3</f>
        <v>1</v>
      </c>
      <c r="G3" s="4">
        <f>C3/C3</f>
        <v>1</v>
      </c>
      <c r="H3" s="19">
        <f>D3/D3</f>
        <v>1</v>
      </c>
      <c r="I3" s="2"/>
    </row>
    <row r="4" spans="1:9" ht="18.75">
      <c r="A4" s="17" t="s">
        <v>1</v>
      </c>
      <c r="B4" s="4">
        <v>5.5</v>
      </c>
      <c r="C4" s="4">
        <v>3</v>
      </c>
      <c r="D4" s="5">
        <v>3402</v>
      </c>
      <c r="E4" s="6">
        <v>1.56</v>
      </c>
      <c r="F4" s="6">
        <f>B4/B3</f>
        <v>1.896551724137931</v>
      </c>
      <c r="G4" s="6">
        <f>D4/D3</f>
        <v>2.344589937973811</v>
      </c>
      <c r="H4" s="20">
        <f>E4/E3</f>
        <v>1.5294117647058825</v>
      </c>
      <c r="I4" s="2"/>
    </row>
    <row r="5" spans="1:9" ht="18.75">
      <c r="A5" s="28" t="s">
        <v>4</v>
      </c>
      <c r="B5" s="29">
        <f>3.5+7.5+7</f>
        <v>18</v>
      </c>
      <c r="C5" s="30"/>
      <c r="D5" s="31">
        <f>5830+24550+3900</f>
        <v>34280</v>
      </c>
      <c r="E5" s="32">
        <f>5.95+4.5</f>
        <v>10.45</v>
      </c>
      <c r="F5" s="32">
        <f>B5/B4</f>
        <v>3.272727272727273</v>
      </c>
      <c r="G5" s="32">
        <f>D5/D4</f>
        <v>10.076425631981188</v>
      </c>
      <c r="H5" s="33">
        <f>E5/E4</f>
        <v>6.698717948717948</v>
      </c>
      <c r="I5" s="2"/>
    </row>
    <row r="6" spans="1:9" ht="18.75">
      <c r="A6" s="25"/>
      <c r="B6" s="26"/>
      <c r="C6" s="26"/>
      <c r="D6" s="26"/>
      <c r="E6" s="26"/>
      <c r="F6" s="26"/>
      <c r="G6" s="26"/>
      <c r="H6" s="27"/>
      <c r="I6" s="2"/>
    </row>
    <row r="7" spans="1:9" ht="18.75">
      <c r="A7" s="34" t="s">
        <v>23</v>
      </c>
      <c r="B7" s="35"/>
      <c r="C7" s="35"/>
      <c r="D7" s="35"/>
      <c r="E7" s="35"/>
      <c r="F7" s="35"/>
      <c r="G7" s="35"/>
      <c r="H7" s="36"/>
      <c r="I7" s="2"/>
    </row>
    <row r="8" spans="1:9" ht="18.75">
      <c r="A8" s="21" t="s">
        <v>24</v>
      </c>
      <c r="B8" s="7"/>
      <c r="C8" s="7"/>
      <c r="D8" s="7"/>
      <c r="E8" s="7"/>
      <c r="F8" s="7"/>
      <c r="G8" s="7"/>
      <c r="H8" s="22"/>
      <c r="I8" s="2"/>
    </row>
    <row r="9" spans="1:9" ht="31.5">
      <c r="A9" s="17"/>
      <c r="B9" s="3" t="s">
        <v>5</v>
      </c>
      <c r="C9" s="3" t="s">
        <v>7</v>
      </c>
      <c r="D9" s="3" t="s">
        <v>26</v>
      </c>
      <c r="E9" s="8" t="s">
        <v>20</v>
      </c>
      <c r="F9" s="8" t="s">
        <v>21</v>
      </c>
      <c r="G9" s="8" t="s">
        <v>22</v>
      </c>
      <c r="H9" s="22"/>
      <c r="I9" s="2"/>
    </row>
    <row r="10" spans="1:9" ht="18.75">
      <c r="A10" s="17" t="s">
        <v>9</v>
      </c>
      <c r="B10" s="4">
        <v>25.3</v>
      </c>
      <c r="C10" s="5">
        <v>28123</v>
      </c>
      <c r="D10" s="5">
        <v>346944</v>
      </c>
      <c r="E10" s="9">
        <v>1</v>
      </c>
      <c r="F10" s="9">
        <v>1</v>
      </c>
      <c r="G10" s="9">
        <v>1</v>
      </c>
      <c r="H10" s="22"/>
      <c r="I10" s="2"/>
    </row>
    <row r="11" spans="1:9" ht="18.75">
      <c r="A11" s="17" t="s">
        <v>10</v>
      </c>
      <c r="B11" s="4">
        <v>29</v>
      </c>
      <c r="C11" s="5">
        <v>117900</v>
      </c>
      <c r="D11" s="5">
        <v>1601280</v>
      </c>
      <c r="E11" s="9">
        <f aca="true" t="shared" si="0" ref="E11:G14">B11/B10</f>
        <v>1.1462450592885376</v>
      </c>
      <c r="F11" s="9">
        <f t="shared" si="0"/>
        <v>4.19229811897735</v>
      </c>
      <c r="G11" s="9">
        <f t="shared" si="0"/>
        <v>4.615384615384615</v>
      </c>
      <c r="H11" s="22"/>
      <c r="I11" s="2"/>
    </row>
    <row r="12" spans="1:9" ht="18.75">
      <c r="A12" s="17" t="s">
        <v>11</v>
      </c>
      <c r="B12" s="4">
        <v>32.9</v>
      </c>
      <c r="C12" s="5">
        <v>136080</v>
      </c>
      <c r="D12" s="5">
        <v>1912640</v>
      </c>
      <c r="E12" s="9">
        <f t="shared" si="0"/>
        <v>1.1344827586206896</v>
      </c>
      <c r="F12" s="9">
        <f t="shared" si="0"/>
        <v>1.1541984732824428</v>
      </c>
      <c r="G12" s="9">
        <f t="shared" si="0"/>
        <v>1.1944444444444444</v>
      </c>
      <c r="H12" s="22"/>
      <c r="I12" s="2"/>
    </row>
    <row r="13" spans="1:9" ht="18.75">
      <c r="A13" s="17" t="s">
        <v>12</v>
      </c>
      <c r="B13" s="4">
        <v>68</v>
      </c>
      <c r="C13" s="5">
        <v>544320</v>
      </c>
      <c r="D13" s="5">
        <v>7116800</v>
      </c>
      <c r="E13" s="9">
        <f t="shared" si="0"/>
        <v>2.066869300911854</v>
      </c>
      <c r="F13" s="9">
        <f t="shared" si="0"/>
        <v>4</v>
      </c>
      <c r="G13" s="9">
        <f t="shared" si="0"/>
        <v>3.7209302325581395</v>
      </c>
      <c r="H13" s="22"/>
      <c r="I13" s="2"/>
    </row>
    <row r="14" spans="1:9" ht="18.75">
      <c r="A14" s="17" t="s">
        <v>13</v>
      </c>
      <c r="B14" s="4">
        <v>110</v>
      </c>
      <c r="C14" s="5">
        <v>2812320</v>
      </c>
      <c r="D14" s="5">
        <f>33360000+4448000+889600</f>
        <v>38697600</v>
      </c>
      <c r="E14" s="9">
        <f t="shared" si="0"/>
        <v>1.6176470588235294</v>
      </c>
      <c r="F14" s="9">
        <f t="shared" si="0"/>
        <v>5.166666666666667</v>
      </c>
      <c r="G14" s="9">
        <f t="shared" si="0"/>
        <v>5.4375</v>
      </c>
      <c r="H14" s="22"/>
      <c r="I14" s="2"/>
    </row>
    <row r="15" spans="1:9" ht="18.75">
      <c r="A15" s="23"/>
      <c r="B15" s="10"/>
      <c r="C15" s="10"/>
      <c r="D15" s="10"/>
      <c r="E15" s="10"/>
      <c r="F15" s="10"/>
      <c r="G15" s="10"/>
      <c r="H15" s="22"/>
      <c r="I15" s="2"/>
    </row>
    <row r="16" spans="1:9" ht="18.75">
      <c r="A16" s="24" t="s">
        <v>25</v>
      </c>
      <c r="B16" s="11"/>
      <c r="C16" s="11"/>
      <c r="D16" s="11"/>
      <c r="E16" s="12"/>
      <c r="F16" s="12"/>
      <c r="G16" s="12"/>
      <c r="H16" s="22"/>
      <c r="I16" s="2"/>
    </row>
    <row r="17" spans="1:9" ht="31.5">
      <c r="A17" s="17"/>
      <c r="B17" s="3" t="s">
        <v>5</v>
      </c>
      <c r="C17" s="3" t="s">
        <v>7</v>
      </c>
      <c r="D17" s="3" t="s">
        <v>15</v>
      </c>
      <c r="E17" s="37" t="s">
        <v>3</v>
      </c>
      <c r="F17" s="37" t="s">
        <v>2</v>
      </c>
      <c r="G17" s="37" t="s">
        <v>14</v>
      </c>
      <c r="H17" s="22"/>
      <c r="I17" s="2"/>
    </row>
    <row r="18" spans="1:9" ht="18.75">
      <c r="A18" s="17" t="s">
        <v>9</v>
      </c>
      <c r="B18" s="4">
        <f>ROUND(B10,0)</f>
        <v>25</v>
      </c>
      <c r="C18" s="5">
        <f aca="true" t="shared" si="1" ref="C18:D22">ROUND(C10,-3)</f>
        <v>28000</v>
      </c>
      <c r="D18" s="5">
        <f t="shared" si="1"/>
        <v>347000</v>
      </c>
      <c r="E18" s="13">
        <v>1</v>
      </c>
      <c r="F18" s="13">
        <v>1</v>
      </c>
      <c r="G18" s="13">
        <v>1</v>
      </c>
      <c r="H18" s="22"/>
      <c r="I18" s="2"/>
    </row>
    <row r="19" spans="1:9" ht="18.75">
      <c r="A19" s="17" t="s">
        <v>10</v>
      </c>
      <c r="B19" s="4">
        <f>ROUND(B11,0)</f>
        <v>29</v>
      </c>
      <c r="C19" s="5">
        <f t="shared" si="1"/>
        <v>118000</v>
      </c>
      <c r="D19" s="5">
        <f t="shared" si="1"/>
        <v>1601000</v>
      </c>
      <c r="E19" s="13">
        <f aca="true" t="shared" si="2" ref="E19:G22">B19/B18</f>
        <v>1.16</v>
      </c>
      <c r="F19" s="13">
        <f t="shared" si="2"/>
        <v>4.214285714285714</v>
      </c>
      <c r="G19" s="13">
        <f t="shared" si="2"/>
        <v>4.6138328530259365</v>
      </c>
      <c r="H19" s="22"/>
      <c r="I19" s="2"/>
    </row>
    <row r="20" spans="1:9" ht="18.75">
      <c r="A20" s="17" t="s">
        <v>11</v>
      </c>
      <c r="B20" s="4">
        <f>ROUND(B12,0)</f>
        <v>33</v>
      </c>
      <c r="C20" s="5">
        <f t="shared" si="1"/>
        <v>136000</v>
      </c>
      <c r="D20" s="5">
        <f t="shared" si="1"/>
        <v>1913000</v>
      </c>
      <c r="E20" s="13">
        <f t="shared" si="2"/>
        <v>1.1379310344827587</v>
      </c>
      <c r="F20" s="13">
        <f t="shared" si="2"/>
        <v>1.152542372881356</v>
      </c>
      <c r="G20" s="13">
        <f t="shared" si="2"/>
        <v>1.1948782011242973</v>
      </c>
      <c r="H20" s="22"/>
      <c r="I20" s="2"/>
    </row>
    <row r="21" spans="1:9" ht="18.75">
      <c r="A21" s="17" t="s">
        <v>12</v>
      </c>
      <c r="B21" s="4">
        <f>ROUND(B13,0)</f>
        <v>68</v>
      </c>
      <c r="C21" s="5">
        <f t="shared" si="1"/>
        <v>544000</v>
      </c>
      <c r="D21" s="5">
        <f t="shared" si="1"/>
        <v>7117000</v>
      </c>
      <c r="E21" s="13">
        <f t="shared" si="2"/>
        <v>2.0606060606060606</v>
      </c>
      <c r="F21" s="13">
        <f t="shared" si="2"/>
        <v>4</v>
      </c>
      <c r="G21" s="13">
        <f t="shared" si="2"/>
        <v>3.720334553058024</v>
      </c>
      <c r="H21" s="22"/>
      <c r="I21" s="2"/>
    </row>
    <row r="22" spans="1:9" ht="18.75">
      <c r="A22" s="17" t="s">
        <v>13</v>
      </c>
      <c r="B22" s="4">
        <f>ROUND(B14,0)</f>
        <v>110</v>
      </c>
      <c r="C22" s="5">
        <f t="shared" si="1"/>
        <v>2812000</v>
      </c>
      <c r="D22" s="5">
        <f t="shared" si="1"/>
        <v>38698000</v>
      </c>
      <c r="E22" s="13">
        <f t="shared" si="2"/>
        <v>1.6176470588235294</v>
      </c>
      <c r="F22" s="13">
        <f t="shared" si="2"/>
        <v>5.169117647058823</v>
      </c>
      <c r="G22" s="13">
        <f t="shared" si="2"/>
        <v>5.437403400309119</v>
      </c>
      <c r="H22" s="22"/>
      <c r="I22" s="2"/>
    </row>
    <row r="23" spans="1:9" ht="18.75">
      <c r="A23" s="25"/>
      <c r="B23" s="26"/>
      <c r="C23" s="26"/>
      <c r="D23" s="26"/>
      <c r="E23" s="26"/>
      <c r="F23" s="26"/>
      <c r="G23" s="26"/>
      <c r="H23" s="27"/>
      <c r="I23" s="2"/>
    </row>
  </sheetData>
  <printOptions/>
  <pageMargins left="0.25" right="0.2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AliveTek,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ACTIVITY: The Early Years-Math</dc:title>
  <dc:subject/>
  <dc:creator>NASA</dc:creator>
  <cp:keywords/>
  <dc:description/>
  <cp:lastModifiedBy>Cassandra Stephens</cp:lastModifiedBy>
  <cp:lastPrinted>2008-05-20T14:23:01Z</cp:lastPrinted>
  <dcterms:created xsi:type="dcterms:W3CDTF">2008-05-19T18:39:03Z</dcterms:created>
  <dcterms:modified xsi:type="dcterms:W3CDTF">2008-05-22T17:22:10Z</dcterms:modified>
  <cp:category>Activity</cp:category>
  <cp:version/>
  <cp:contentType/>
  <cp:contentStatus/>
</cp:coreProperties>
</file>